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HET\QM\Zuchtplanung\"/>
    </mc:Choice>
  </mc:AlternateContent>
  <bookViews>
    <workbookView xWindow="-105" yWindow="-105" windowWidth="23250" windowHeight="12570"/>
  </bookViews>
  <sheets>
    <sheet name="Rechner" sheetId="2" r:id="rId1"/>
    <sheet name="Ausfüllhilfe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4" l="1"/>
  <c r="F15" i="4" s="1"/>
  <c r="F19" i="4" s="1"/>
  <c r="E13" i="4"/>
  <c r="E15" i="4" s="1"/>
  <c r="E19" i="4" s="1"/>
  <c r="D13" i="4"/>
  <c r="D15" i="4" s="1"/>
  <c r="D19" i="4" s="1"/>
  <c r="C13" i="4"/>
  <c r="C14" i="4" s="1"/>
  <c r="C11" i="4"/>
  <c r="C22" i="4" l="1"/>
  <c r="C15" i="4"/>
  <c r="C19" i="4" s="1"/>
  <c r="C20" i="4" s="1"/>
  <c r="C21" i="4" s="1"/>
  <c r="D13" i="2"/>
  <c r="D15" i="2" s="1"/>
  <c r="D19" i="2" s="1"/>
  <c r="E13" i="2"/>
  <c r="E15" i="2" s="1"/>
  <c r="E19" i="2" s="1"/>
  <c r="F13" i="2"/>
  <c r="F15" i="2" s="1"/>
  <c r="F19" i="2" s="1"/>
  <c r="C13" i="2"/>
  <c r="C15" i="2" s="1"/>
  <c r="C11" i="2"/>
  <c r="D21" i="4" l="1"/>
  <c r="C16" i="4"/>
  <c r="C19" i="2"/>
  <c r="C20" i="2" s="1"/>
  <c r="C21" i="2" s="1"/>
  <c r="C16" i="2"/>
  <c r="C14" i="2"/>
  <c r="C22" i="2" s="1"/>
  <c r="D21" i="2" l="1"/>
</calcChain>
</file>

<file path=xl/sharedStrings.xml><?xml version="1.0" encoding="utf-8"?>
<sst xmlns="http://schemas.openxmlformats.org/spreadsheetml/2006/main" count="103" uniqueCount="54">
  <si>
    <r>
      <rPr>
        <b/>
        <sz val="14"/>
        <color theme="1"/>
        <rFont val="Arial"/>
        <family val="2"/>
      </rPr>
      <t>FB</t>
    </r>
    <r>
      <rPr>
        <sz val="11"/>
        <color theme="1"/>
        <rFont val="Arial"/>
        <family val="2"/>
      </rPr>
      <t xml:space="preserve">
Formblatt</t>
    </r>
  </si>
  <si>
    <t>Seite 1 von 1</t>
  </si>
  <si>
    <t>Erstellt:</t>
  </si>
  <si>
    <t>Geprüft:</t>
  </si>
  <si>
    <t>Tierzahlrechner</t>
  </si>
  <si>
    <t>gültig ab XX.XX.XXXX</t>
  </si>
  <si>
    <t>erstellt: KH</t>
  </si>
  <si>
    <t>gepr./freigegeb.: AP</t>
  </si>
  <si>
    <t>Ersatz für: neu</t>
  </si>
  <si>
    <t>Datum: XX.XX.XXXX</t>
  </si>
  <si>
    <t>Mauslinie</t>
  </si>
  <si>
    <t>xxx</t>
  </si>
  <si>
    <t>Hintergrundstamm</t>
  </si>
  <si>
    <t>Erhaltungszucht</t>
  </si>
  <si>
    <t>Zielgenotyp</t>
  </si>
  <si>
    <t>Quote für den gewünschten Genotyp (in %)</t>
  </si>
  <si>
    <t>Anzahl der möglichen Würfe pro Weibchen</t>
  </si>
  <si>
    <t>Geschätzte Gesamtzahl  der Tiere für die (Rest-) Laufzeit des Zuchtrahmenantrags</t>
  </si>
  <si>
    <t>Zuchttiere</t>
  </si>
  <si>
    <t>Nachkommen</t>
  </si>
  <si>
    <t>Bezeichnung der Mauslinie wie im Antrag/Änderungsanzeige</t>
  </si>
  <si>
    <t>Stamm angeben</t>
  </si>
  <si>
    <t>Aktenzeichen angeben. Bei Einsatz der Linie in mehreren Versuchsvorhaben ggf. Spalten kopieren</t>
  </si>
  <si>
    <t>Zielgenotyp angeben</t>
  </si>
  <si>
    <t>Nachgemeldete Linien auf einen Zuchtrahmenantrag können nur für die restliche Laufzeit des Antrags bewilligt werden.</t>
  </si>
  <si>
    <t>Je nach gewünschtem Genotyp kann der Bedarf für die Erhaltungszucht evtl. auch aus Überschüssen der Experimentalzucht gedeckt werden (dann 0 angeben und Kommentar in der Änderungsanzeige hinzufügen)</t>
  </si>
  <si>
    <t>Bei mehreren Zielgenotypen: jeweils die niedrigste Quote für die Berechnung berücksichtigen</t>
  </si>
  <si>
    <t>Wert ist abhängig von der jeweiligen Linie und dem Hintergrundstamm. Erfahrungs- oder Literaturwerte angeben</t>
  </si>
  <si>
    <t>Wert ist abhängig von den Zuchteigenschaften der jeweiligen Linie, i.d.R. maximal 5 Würfe pro Weibchen</t>
  </si>
  <si>
    <t>übliches Verpaarungsschema (MxW)</t>
  </si>
  <si>
    <t>Einsatz in Versuchsvorhaben</t>
  </si>
  <si>
    <t>Tötung zu wiss. Zwecken</t>
  </si>
  <si>
    <t>AZ: xxx</t>
  </si>
  <si>
    <t>(Rest-) Laufzeit Zuchtrahmenantrag (Jahre)</t>
  </si>
  <si>
    <t xml:space="preserve">Nötige Tiere pro Genotyp   </t>
  </si>
  <si>
    <t xml:space="preserve">pro Jahr: </t>
  </si>
  <si>
    <t>x (Rest-) Laufzeit:</t>
  </si>
  <si>
    <r>
      <rPr>
        <b/>
        <sz val="10"/>
        <color theme="1"/>
        <rFont val="Calibri"/>
        <family val="2"/>
        <scheme val="minor"/>
      </rPr>
      <t>Nachkommen</t>
    </r>
    <r>
      <rPr>
        <sz val="10"/>
        <color theme="1"/>
        <rFont val="Calibri"/>
        <family val="2"/>
        <scheme val="minor"/>
      </rPr>
      <t xml:space="preserve">
  (Anzahl der nötigen Tiere pro Genotyp X (1/Quote für den gewünschten Genotypen)</t>
    </r>
  </si>
  <si>
    <r>
      <rPr>
        <b/>
        <sz val="10"/>
        <color theme="1"/>
        <rFont val="Calibri"/>
        <family val="2"/>
        <scheme val="minor"/>
      </rPr>
      <t xml:space="preserve">Anzahl benötigter Würfe </t>
    </r>
    <r>
      <rPr>
        <sz val="10"/>
        <color theme="1"/>
        <rFont val="Calibri"/>
        <family val="2"/>
        <scheme val="minor"/>
      </rPr>
      <t xml:space="preserve">
(Nachkommen/ Wurfgröße)</t>
    </r>
  </si>
  <si>
    <t>erwartete Wurfgröße</t>
  </si>
  <si>
    <r>
      <rPr>
        <b/>
        <sz val="10"/>
        <color theme="1"/>
        <rFont val="Calibri"/>
        <family val="2"/>
        <scheme val="minor"/>
      </rPr>
      <t xml:space="preserve">Zuchttiere </t>
    </r>
    <r>
      <rPr>
        <sz val="10"/>
        <color theme="1"/>
        <rFont val="Calibri"/>
        <family val="2"/>
        <scheme val="minor"/>
      </rPr>
      <t xml:space="preserve">
(Anzahl benötigter Würfe/ Anzahl mögliche Würfe pro Weibchen = Anzahl Zuchtpaare x2 = Zuchttiere)</t>
    </r>
  </si>
  <si>
    <t>Datum und Unterschrift</t>
  </si>
  <si>
    <r>
      <t xml:space="preserve">AZ: </t>
    </r>
    <r>
      <rPr>
        <sz val="10"/>
        <color rgb="FFFF0000"/>
        <rFont val="Calibri"/>
        <family val="2"/>
        <scheme val="minor"/>
      </rPr>
      <t>xxx</t>
    </r>
  </si>
  <si>
    <r>
      <t xml:space="preserve">Für die Berechnung bitte </t>
    </r>
    <r>
      <rPr>
        <sz val="16"/>
        <color rgb="FFFF0000"/>
        <rFont val="Calibri"/>
        <family val="2"/>
        <scheme val="minor"/>
      </rPr>
      <t>alle</t>
    </r>
    <r>
      <rPr>
        <sz val="16"/>
        <color theme="1"/>
        <rFont val="Calibri"/>
        <family val="2"/>
        <scheme val="minor"/>
      </rPr>
      <t xml:space="preserve"> rot markierte Felder ausfüllen!</t>
    </r>
  </si>
  <si>
    <r>
      <t xml:space="preserve">Je nach Verpaarungsschema kann es möglich sein, den Bedarf an Tieren für die Erhaltung der Linie aus den Überschüssen der Experimentalzucht zu decken. </t>
    </r>
    <r>
      <rPr>
        <b/>
        <sz val="11"/>
        <color theme="1"/>
        <rFont val="Calibri"/>
        <family val="2"/>
        <scheme val="minor"/>
      </rPr>
      <t>Beispiel:</t>
    </r>
    <r>
      <rPr>
        <sz val="11"/>
        <color theme="1"/>
        <rFont val="Calibri"/>
        <family val="2"/>
        <scheme val="minor"/>
      </rPr>
      <t xml:space="preserve"> Verpaarungsschema WT/KO x WT/KO, Zielgenotypen sind WT/WT und KO/KO. Wurfgeschwister mit dem nicht benötigten Genotyp WT/KO werden für die Zucht eingesetzt.</t>
    </r>
  </si>
  <si>
    <t>Erstellt: Datum der Erstellung und Unterschrift des Planers ausfüllen. Alles weitere wird vom HET ausgefüllt.</t>
  </si>
  <si>
    <r>
      <rPr>
        <b/>
        <sz val="11"/>
        <color theme="1"/>
        <rFont val="Calibri"/>
        <family val="2"/>
        <scheme val="minor"/>
      </rPr>
      <t>Erhaltungszucht</t>
    </r>
    <r>
      <rPr>
        <sz val="11"/>
        <color theme="1"/>
        <rFont val="Calibri"/>
        <family val="2"/>
        <scheme val="minor"/>
      </rPr>
      <t xml:space="preserve">: wie viele Tiere werden für die reine Erhaltung der Linie pro Jahr benötigt?
</t>
    </r>
    <r>
      <rPr>
        <b/>
        <sz val="11"/>
        <color theme="1"/>
        <rFont val="Calibri"/>
        <family val="2"/>
        <scheme val="minor"/>
      </rPr>
      <t>Versuchsvorhaben:</t>
    </r>
    <r>
      <rPr>
        <sz val="11"/>
        <color theme="1"/>
        <rFont val="Calibri"/>
        <family val="2"/>
        <scheme val="minor"/>
      </rPr>
      <t xml:space="preserve"> wie viele Tiere der Linie sollen in einem genehmigungspflichtigen Versuchsvorhaben eingesetzt werden? Zahlen aus dem Antrag übernehmen und Aktenzeichen angeben
</t>
    </r>
    <r>
      <rPr>
        <b/>
        <sz val="11"/>
        <color theme="1"/>
        <rFont val="Calibri"/>
        <family val="2"/>
        <scheme val="minor"/>
      </rPr>
      <t>Tötungen:</t>
    </r>
    <r>
      <rPr>
        <sz val="11"/>
        <color theme="1"/>
        <rFont val="Calibri"/>
        <family val="2"/>
        <scheme val="minor"/>
      </rPr>
      <t xml:space="preserve"> wie viele Tiere werden für Tötung zu wiss. Zwecken (z.b. Organentnahmen) benötigt. </t>
    </r>
  </si>
  <si>
    <t>FB-TS-005-01</t>
  </si>
  <si>
    <r>
      <t xml:space="preserve">Dateiname: </t>
    </r>
    <r>
      <rPr>
        <sz val="9"/>
        <color theme="1"/>
        <rFont val="Arial"/>
        <family val="2"/>
      </rPr>
      <t>FB-XTS-005-01 Tierzahlrechener.docx</t>
    </r>
  </si>
  <si>
    <t>gültig ab 31.01.2022</t>
  </si>
  <si>
    <t>gepr./freigegeb.: LG</t>
  </si>
  <si>
    <t>Datum: 30.01.2022</t>
  </si>
  <si>
    <t>Datum: 31.01.2022</t>
  </si>
  <si>
    <r>
      <t xml:space="preserve">Dateiname: </t>
    </r>
    <r>
      <rPr>
        <sz val="9"/>
        <color theme="1"/>
        <rFont val="Arial"/>
        <family val="2"/>
      </rPr>
      <t>FB-TS-005-01 Tierzahlrechener.docx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</si>
</sst>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Border="1"/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Protection="1"/>
    <xf numFmtId="164" fontId="7" fillId="0" borderId="1" xfId="0" applyNumberFormat="1" applyFont="1" applyBorder="1" applyAlignment="1" applyProtection="1">
      <alignment horizontal="center" vertical="center"/>
    </xf>
    <xf numFmtId="1" fontId="7" fillId="0" borderId="1" xfId="0" applyNumberFormat="1" applyFont="1" applyBorder="1" applyAlignment="1" applyProtection="1"/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/>
    </xf>
    <xf numFmtId="10" fontId="7" fillId="3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" fontId="7" fillId="0" borderId="1" xfId="0" applyNumberFormat="1" applyFont="1" applyBorder="1" applyAlignment="1" applyProtection="1">
      <alignment horizontal="center" vertical="center"/>
    </xf>
    <xf numFmtId="1" fontId="7" fillId="0" borderId="1" xfId="0" applyNumberFormat="1" applyFont="1" applyBorder="1" applyAlignment="1" applyProtection="1">
      <alignment horizontal="center" vertical="center"/>
    </xf>
    <xf numFmtId="1" fontId="7" fillId="0" borderId="1" xfId="0" applyNumberFormat="1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1" fontId="7" fillId="0" borderId="1" xfId="0" applyNumberFormat="1" applyFont="1" applyBorder="1" applyProtection="1"/>
    <xf numFmtId="0" fontId="7" fillId="0" borderId="1" xfId="0" applyFont="1" applyBorder="1" applyAlignment="1" applyProtection="1">
      <alignment vertical="center" wrapText="1"/>
    </xf>
    <xf numFmtId="1" fontId="7" fillId="0" borderId="1" xfId="0" applyNumberFormat="1" applyFont="1" applyBorder="1" applyAlignment="1" applyProtection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Protection="1"/>
    <xf numFmtId="0" fontId="7" fillId="0" borderId="10" xfId="0" applyFont="1" applyBorder="1" applyAlignment="1" applyProtection="1">
      <alignment vertical="center"/>
    </xf>
    <xf numFmtId="0" fontId="7" fillId="0" borderId="10" xfId="0" applyFont="1" applyBorder="1" applyProtection="1"/>
    <xf numFmtId="0" fontId="8" fillId="0" borderId="9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 wrapText="1"/>
    </xf>
    <xf numFmtId="10" fontId="7" fillId="3" borderId="10" xfId="0" applyNumberFormat="1" applyFont="1" applyFill="1" applyBorder="1" applyAlignment="1" applyProtection="1">
      <alignment horizontal="center" vertical="center"/>
    </xf>
    <xf numFmtId="0" fontId="4" fillId="0" borderId="9" xfId="0" applyFont="1" applyBorder="1" applyAlignment="1">
      <alignment vertical="top" wrapText="1"/>
    </xf>
    <xf numFmtId="0" fontId="4" fillId="0" borderId="6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1" fillId="4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vertical="center"/>
    </xf>
    <xf numFmtId="0" fontId="7" fillId="4" borderId="0" xfId="0" applyFont="1" applyFill="1" applyBorder="1" applyProtection="1"/>
    <xf numFmtId="1" fontId="7" fillId="4" borderId="0" xfId="0" applyNumberFormat="1" applyFont="1" applyFill="1" applyBorder="1" applyAlignment="1" applyProtection="1">
      <alignment horizontal="center" vertical="center"/>
    </xf>
    <xf numFmtId="10" fontId="7" fillId="4" borderId="0" xfId="0" applyNumberFormat="1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1" fontId="7" fillId="4" borderId="0" xfId="0" applyNumberFormat="1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 wrapText="1"/>
    </xf>
    <xf numFmtId="0" fontId="0" fillId="4" borderId="0" xfId="0" applyFill="1" applyBorder="1" applyAlignment="1">
      <alignment horizontal="center"/>
    </xf>
    <xf numFmtId="0" fontId="4" fillId="4" borderId="0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center" wrapText="1"/>
    </xf>
    <xf numFmtId="0" fontId="0" fillId="4" borderId="0" xfId="0" applyFill="1"/>
    <xf numFmtId="0" fontId="7" fillId="4" borderId="2" xfId="0" applyFont="1" applyFill="1" applyBorder="1" applyProtection="1"/>
    <xf numFmtId="2" fontId="7" fillId="4" borderId="0" xfId="0" applyNumberFormat="1" applyFont="1" applyFill="1" applyBorder="1" applyAlignment="1" applyProtection="1">
      <alignment horizontal="right" vertical="center" wrapText="1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4" borderId="3" xfId="0" applyFont="1" applyFill="1" applyBorder="1" applyProtection="1"/>
    <xf numFmtId="0" fontId="3" fillId="4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28" xfId="0" applyFont="1" applyFill="1" applyBorder="1"/>
    <xf numFmtId="0" fontId="0" fillId="4" borderId="29" xfId="0" applyFill="1" applyBorder="1" applyAlignment="1">
      <alignment horizontal="left" vertical="center"/>
    </xf>
    <xf numFmtId="0" fontId="0" fillId="4" borderId="29" xfId="0" applyFill="1" applyBorder="1" applyAlignment="1">
      <alignment horizontal="left" vertical="center" wrapText="1"/>
    </xf>
    <xf numFmtId="0" fontId="0" fillId="4" borderId="32" xfId="0" applyFill="1" applyBorder="1" applyAlignment="1">
      <alignment horizontal="left" vertical="center"/>
    </xf>
    <xf numFmtId="0" fontId="0" fillId="4" borderId="0" xfId="0" applyFill="1" applyBorder="1" applyAlignment="1">
      <alignment vertical="center"/>
    </xf>
    <xf numFmtId="0" fontId="0" fillId="4" borderId="28" xfId="0" applyFill="1" applyBorder="1" applyAlignment="1">
      <alignment horizontal="left" vertical="center"/>
    </xf>
    <xf numFmtId="0" fontId="0" fillId="4" borderId="0" xfId="0" applyFill="1" applyBorder="1" applyAlignment="1">
      <alignment vertical="top" wrapText="1"/>
    </xf>
    <xf numFmtId="1" fontId="7" fillId="0" borderId="10" xfId="0" applyNumberFormat="1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 wrapText="1"/>
    </xf>
    <xf numFmtId="0" fontId="7" fillId="0" borderId="25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1" fontId="7" fillId="3" borderId="1" xfId="0" applyNumberFormat="1" applyFont="1" applyFill="1" applyBorder="1" applyAlignment="1" applyProtection="1">
      <alignment horizontal="center" vertical="center"/>
    </xf>
    <xf numFmtId="1" fontId="7" fillId="3" borderId="10" xfId="0" applyNumberFormat="1" applyFont="1" applyFill="1" applyBorder="1" applyAlignment="1" applyProtection="1">
      <alignment horizontal="center" vertical="center"/>
    </xf>
    <xf numFmtId="10" fontId="7" fillId="3" borderId="1" xfId="0" applyNumberFormat="1" applyFont="1" applyFill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 wrapText="1"/>
    </xf>
    <xf numFmtId="1" fontId="7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  <protection locked="0"/>
    </xf>
    <xf numFmtId="1" fontId="7" fillId="3" borderId="1" xfId="0" applyNumberFormat="1" applyFont="1" applyFill="1" applyBorder="1" applyAlignment="1" applyProtection="1">
      <alignment horizontal="center" vertical="center"/>
      <protection locked="0"/>
    </xf>
    <xf numFmtId="1" fontId="7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0" fontId="7" fillId="0" borderId="26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 applyProtection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1" fontId="7" fillId="0" borderId="1" xfId="0" applyNumberFormat="1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30" xfId="0" applyFill="1" applyBorder="1" applyAlignment="1">
      <alignment horizontal="left" vertical="center" wrapText="1"/>
    </xf>
    <xf numFmtId="0" fontId="0" fillId="4" borderId="31" xfId="0" applyFill="1" applyBorder="1" applyAlignment="1">
      <alignment horizontal="left" vertical="center"/>
    </xf>
    <xf numFmtId="0" fontId="0" fillId="4" borderId="25" xfId="0" applyFill="1" applyBorder="1" applyAlignment="1">
      <alignment horizontal="left" vertical="top" wrapText="1"/>
    </xf>
    <xf numFmtId="0" fontId="0" fillId="4" borderId="21" xfId="0" applyFill="1" applyBorder="1" applyAlignment="1">
      <alignment horizontal="left" vertical="top" wrapText="1"/>
    </xf>
    <xf numFmtId="0" fontId="0" fillId="4" borderId="28" xfId="0" applyFill="1" applyBorder="1" applyAlignment="1">
      <alignment horizontal="left" vertical="center"/>
    </xf>
    <xf numFmtId="0" fontId="0" fillId="4" borderId="32" xfId="0" applyFill="1" applyBorder="1" applyAlignment="1">
      <alignment horizontal="left" vertical="center"/>
    </xf>
  </cellXfs>
  <cellStyles count="1">
    <cellStyle name="Standard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391028</xdr:colOff>
      <xdr:row>0</xdr:row>
      <xdr:rowOff>30079</xdr:rowOff>
    </xdr:from>
    <xdr:to>
      <xdr:col>0</xdr:col>
      <xdr:colOff>1163054</xdr:colOff>
      <xdr:row>0</xdr:row>
      <xdr:rowOff>561474</xdr:rowOff>
    </xdr:to>
    <xdr:grpSp>
      <xdr:nvGrpSpPr>
        <xdr:cNvPr id="7" name="Gruppieren 6"/>
        <xdr:cNvGrpSpPr/>
      </xdr:nvGrpSpPr>
      <xdr:grpSpPr>
        <a:xfrm>
          <a:off x="391028" y="30079"/>
          <a:ext cx="772026" cy="531395"/>
          <a:chOff x="5240338" y="3047871"/>
          <a:chExt cx="1578063" cy="1093917"/>
        </a:xfrm>
      </xdr:grpSpPr>
      <xdr:pic>
        <xdr:nvPicPr>
          <xdr:cNvPr id="8" name="Grafik 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44670" y="3047871"/>
            <a:ext cx="1279865" cy="8176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Grafik 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40338" y="3865563"/>
            <a:ext cx="695325" cy="2762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Grafik 9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33541" y="3945573"/>
            <a:ext cx="784860" cy="196215"/>
          </a:xfrm>
          <a:prstGeom prst="rect">
            <a:avLst/>
          </a:prstGeom>
          <a:noFill/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391028</xdr:colOff>
      <xdr:row>0</xdr:row>
      <xdr:rowOff>30079</xdr:rowOff>
    </xdr:from>
    <xdr:to>
      <xdr:col>0</xdr:col>
      <xdr:colOff>1163054</xdr:colOff>
      <xdr:row>0</xdr:row>
      <xdr:rowOff>561474</xdr:rowOff>
    </xdr:to>
    <xdr:grpSp>
      <xdr:nvGrpSpPr>
        <xdr:cNvPr id="2" name="Gruppieren 1"/>
        <xdr:cNvGrpSpPr/>
      </xdr:nvGrpSpPr>
      <xdr:grpSpPr>
        <a:xfrm>
          <a:off x="391028" y="30079"/>
          <a:ext cx="772026" cy="531395"/>
          <a:chOff x="5240338" y="3047871"/>
          <a:chExt cx="1578063" cy="1093917"/>
        </a:xfrm>
      </xdr:grpSpPr>
      <xdr:pic>
        <xdr:nvPicPr>
          <xdr:cNvPr id="3" name="Grafik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44670" y="3047871"/>
            <a:ext cx="1279865" cy="8176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Grafik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40338" y="3865563"/>
            <a:ext cx="695325" cy="2762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Grafik 4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33541" y="3945573"/>
            <a:ext cx="784860" cy="196215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view="pageBreakPreview" topLeftCell="A16" zoomScaleNormal="90" zoomScaleSheetLayoutView="100" workbookViewId="0">
      <selection activeCell="D27" sqref="D27:F27"/>
    </sheetView>
  </sheetViews>
  <sheetFormatPr baseColWidth="10" defaultRowHeight="15" x14ac:dyDescent="0.25"/>
  <cols>
    <col min="1" max="1" width="24.5703125" customWidth="1"/>
    <col min="2" max="2" width="15.85546875" customWidth="1"/>
    <col min="3" max="3" width="6.7109375" customWidth="1"/>
    <col min="4" max="4" width="8.7109375" customWidth="1"/>
    <col min="5" max="5" width="8.85546875" customWidth="1"/>
    <col min="6" max="6" width="20.7109375" customWidth="1"/>
    <col min="7" max="7" width="12.28515625" customWidth="1"/>
  </cols>
  <sheetData>
    <row r="1" spans="1:6" ht="47.25" customHeight="1" x14ac:dyDescent="0.25">
      <c r="A1" s="21"/>
      <c r="B1" s="85" t="s">
        <v>0</v>
      </c>
      <c r="C1" s="86"/>
      <c r="D1" s="86"/>
      <c r="E1" s="87"/>
      <c r="F1" s="22" t="s">
        <v>1</v>
      </c>
    </row>
    <row r="2" spans="1:6" ht="27.75" customHeight="1" x14ac:dyDescent="0.25">
      <c r="A2" s="23" t="s">
        <v>47</v>
      </c>
      <c r="B2" s="88" t="s">
        <v>4</v>
      </c>
      <c r="C2" s="89"/>
      <c r="D2" s="89"/>
      <c r="E2" s="90"/>
      <c r="F2" s="24" t="s">
        <v>49</v>
      </c>
    </row>
    <row r="3" spans="1:6" ht="19.149999999999999" customHeight="1" x14ac:dyDescent="0.25">
      <c r="A3" s="55"/>
      <c r="B3" s="36"/>
      <c r="C3" s="36"/>
      <c r="D3" s="36"/>
      <c r="E3" s="36"/>
      <c r="F3" s="56"/>
    </row>
    <row r="4" spans="1:6" x14ac:dyDescent="0.25">
      <c r="A4" s="25" t="s">
        <v>10</v>
      </c>
      <c r="B4" s="92" t="s">
        <v>11</v>
      </c>
      <c r="C4" s="93"/>
      <c r="D4" s="93"/>
      <c r="E4" s="93"/>
      <c r="F4" s="94"/>
    </row>
    <row r="5" spans="1:6" x14ac:dyDescent="0.25">
      <c r="A5" s="26" t="s">
        <v>12</v>
      </c>
      <c r="B5" s="95" t="s">
        <v>11</v>
      </c>
      <c r="C5" s="96"/>
      <c r="D5" s="96"/>
      <c r="E5" s="96"/>
      <c r="F5" s="97"/>
    </row>
    <row r="6" spans="1:6" ht="34.5" customHeight="1" x14ac:dyDescent="0.25">
      <c r="A6" s="65" t="s">
        <v>29</v>
      </c>
      <c r="B6" s="79" t="s">
        <v>13</v>
      </c>
      <c r="C6" s="79"/>
      <c r="D6" s="91" t="s">
        <v>30</v>
      </c>
      <c r="E6" s="91"/>
      <c r="F6" s="98" t="s">
        <v>31</v>
      </c>
    </row>
    <row r="7" spans="1:6" x14ac:dyDescent="0.25">
      <c r="A7" s="65"/>
      <c r="B7" s="79"/>
      <c r="C7" s="79"/>
      <c r="D7" s="5" t="s">
        <v>32</v>
      </c>
      <c r="E7" s="5" t="s">
        <v>32</v>
      </c>
      <c r="F7" s="99"/>
    </row>
    <row r="8" spans="1:6" ht="15.75" customHeight="1" x14ac:dyDescent="0.25">
      <c r="A8" s="29" t="s">
        <v>14</v>
      </c>
      <c r="B8" s="79"/>
      <c r="C8" s="79"/>
      <c r="D8" s="6"/>
      <c r="E8" s="6"/>
      <c r="F8" s="28"/>
    </row>
    <row r="9" spans="1:6" ht="39.75" customHeight="1" x14ac:dyDescent="0.25">
      <c r="A9" s="30" t="s">
        <v>33</v>
      </c>
      <c r="B9" s="74">
        <v>5</v>
      </c>
      <c r="C9" s="74"/>
      <c r="D9" s="74"/>
      <c r="E9" s="74"/>
      <c r="F9" s="75"/>
    </row>
    <row r="10" spans="1:6" ht="21.75" customHeight="1" x14ac:dyDescent="0.25">
      <c r="A10" s="65" t="s">
        <v>34</v>
      </c>
      <c r="B10" s="7" t="s">
        <v>35</v>
      </c>
      <c r="C10" s="8">
        <v>20</v>
      </c>
      <c r="D10" s="74">
        <v>0</v>
      </c>
      <c r="E10" s="74">
        <v>0</v>
      </c>
      <c r="F10" s="75">
        <v>200</v>
      </c>
    </row>
    <row r="11" spans="1:6" ht="17.25" customHeight="1" x14ac:dyDescent="0.25">
      <c r="A11" s="65"/>
      <c r="B11" s="2" t="s">
        <v>36</v>
      </c>
      <c r="C11" s="9">
        <f>C10*B9</f>
        <v>100</v>
      </c>
      <c r="D11" s="74"/>
      <c r="E11" s="74"/>
      <c r="F11" s="75"/>
    </row>
    <row r="12" spans="1:6" ht="39.75" customHeight="1" x14ac:dyDescent="0.25">
      <c r="A12" s="30" t="s">
        <v>15</v>
      </c>
      <c r="B12" s="76">
        <v>0.5</v>
      </c>
      <c r="C12" s="76"/>
      <c r="D12" s="10">
        <v>0.25</v>
      </c>
      <c r="E12" s="10">
        <v>0.25</v>
      </c>
      <c r="F12" s="31">
        <v>0.25</v>
      </c>
    </row>
    <row r="13" spans="1:6" ht="22.5" customHeight="1" x14ac:dyDescent="0.25">
      <c r="A13" s="77" t="s">
        <v>37</v>
      </c>
      <c r="B13" s="11" t="s">
        <v>35</v>
      </c>
      <c r="C13" s="12">
        <f>C10*(1/B12)</f>
        <v>40</v>
      </c>
      <c r="D13" s="78">
        <f>D10*(1/D12)</f>
        <v>0</v>
      </c>
      <c r="E13" s="78">
        <f>E10*(1/E12)</f>
        <v>0</v>
      </c>
      <c r="F13" s="64">
        <f>F10*(1/F12)</f>
        <v>800</v>
      </c>
    </row>
    <row r="14" spans="1:6" ht="51" customHeight="1" x14ac:dyDescent="0.25">
      <c r="A14" s="77"/>
      <c r="B14" s="11" t="s">
        <v>36</v>
      </c>
      <c r="C14" s="12">
        <f>C13*B9</f>
        <v>200</v>
      </c>
      <c r="D14" s="78"/>
      <c r="E14" s="78"/>
      <c r="F14" s="64"/>
    </row>
    <row r="15" spans="1:6" ht="15.75" customHeight="1" x14ac:dyDescent="0.25">
      <c r="A15" s="77" t="s">
        <v>38</v>
      </c>
      <c r="B15" s="3" t="s">
        <v>35</v>
      </c>
      <c r="C15" s="14">
        <f>C13/B17</f>
        <v>6.666666666666667</v>
      </c>
      <c r="D15" s="78">
        <f>D13/B17</f>
        <v>0</v>
      </c>
      <c r="E15" s="78">
        <f>E13/B17</f>
        <v>0</v>
      </c>
      <c r="F15" s="64">
        <f>F13/B17</f>
        <v>133.33333333333334</v>
      </c>
    </row>
    <row r="16" spans="1:6" ht="36.75" customHeight="1" x14ac:dyDescent="0.25">
      <c r="A16" s="77"/>
      <c r="B16" s="15" t="s">
        <v>36</v>
      </c>
      <c r="C16" s="16">
        <f>C15*B9</f>
        <v>33.333333333333336</v>
      </c>
      <c r="D16" s="78"/>
      <c r="E16" s="78"/>
      <c r="F16" s="64"/>
    </row>
    <row r="17" spans="1:6" ht="26.25" customHeight="1" x14ac:dyDescent="0.25">
      <c r="A17" s="30" t="s">
        <v>39</v>
      </c>
      <c r="B17" s="80">
        <v>6</v>
      </c>
      <c r="C17" s="80"/>
      <c r="D17" s="80"/>
      <c r="E17" s="80"/>
      <c r="F17" s="81"/>
    </row>
    <row r="18" spans="1:6" ht="25.5" x14ac:dyDescent="0.25">
      <c r="A18" s="30" t="s">
        <v>16</v>
      </c>
      <c r="B18" s="82">
        <v>4</v>
      </c>
      <c r="C18" s="83"/>
      <c r="D18" s="83"/>
      <c r="E18" s="83"/>
      <c r="F18" s="84"/>
    </row>
    <row r="19" spans="1:6" ht="22.5" customHeight="1" x14ac:dyDescent="0.25">
      <c r="A19" s="77" t="s">
        <v>40</v>
      </c>
      <c r="B19" s="17" t="s">
        <v>35</v>
      </c>
      <c r="C19" s="18">
        <f>(C15/B18)*2</f>
        <v>3.3333333333333335</v>
      </c>
      <c r="D19" s="79">
        <f>D15/B18*2</f>
        <v>0</v>
      </c>
      <c r="E19" s="79">
        <f>E15/B18*2</f>
        <v>0</v>
      </c>
      <c r="F19" s="64">
        <f>F15/B18*2</f>
        <v>66.666666666666671</v>
      </c>
    </row>
    <row r="20" spans="1:6" ht="53.25" customHeight="1" x14ac:dyDescent="0.25">
      <c r="A20" s="77"/>
      <c r="B20" s="15" t="s">
        <v>36</v>
      </c>
      <c r="C20" s="4">
        <f>C19*B9</f>
        <v>16.666666666666668</v>
      </c>
      <c r="D20" s="79"/>
      <c r="E20" s="79"/>
      <c r="F20" s="64"/>
    </row>
    <row r="21" spans="1:6" ht="15.75" customHeight="1" x14ac:dyDescent="0.25">
      <c r="A21" s="65" t="s">
        <v>17</v>
      </c>
      <c r="B21" s="19" t="s">
        <v>18</v>
      </c>
      <c r="C21" s="20">
        <f>C20+D19+E19+F19</f>
        <v>83.333333333333343</v>
      </c>
      <c r="D21" s="109">
        <f>C21+C22</f>
        <v>1083.3333333333333</v>
      </c>
      <c r="E21" s="91"/>
      <c r="F21" s="110"/>
    </row>
    <row r="22" spans="1:6" ht="34.5" customHeight="1" x14ac:dyDescent="0.25">
      <c r="A22" s="77"/>
      <c r="B22" s="19" t="s">
        <v>19</v>
      </c>
      <c r="C22" s="20">
        <f>C14+D13+E13+F13</f>
        <v>1000</v>
      </c>
      <c r="D22" s="91"/>
      <c r="E22" s="91"/>
      <c r="F22" s="110"/>
    </row>
    <row r="23" spans="1:6" ht="15.75" customHeight="1" x14ac:dyDescent="0.25">
      <c r="A23" s="51"/>
      <c r="B23" s="103"/>
      <c r="C23" s="103"/>
      <c r="D23" s="52"/>
      <c r="E23" s="53"/>
      <c r="F23" s="54"/>
    </row>
    <row r="24" spans="1:6" ht="28.9" customHeight="1" x14ac:dyDescent="0.25">
      <c r="A24" s="66" t="s">
        <v>2</v>
      </c>
      <c r="B24" s="68"/>
      <c r="C24" s="69"/>
      <c r="D24" s="70" t="s">
        <v>3</v>
      </c>
      <c r="E24" s="71"/>
      <c r="F24" s="28"/>
    </row>
    <row r="25" spans="1:6" ht="14.45" customHeight="1" x14ac:dyDescent="0.25">
      <c r="A25" s="67"/>
      <c r="B25" s="68" t="s">
        <v>41</v>
      </c>
      <c r="C25" s="69"/>
      <c r="D25" s="72"/>
      <c r="E25" s="73"/>
      <c r="F25" s="34" t="s">
        <v>41</v>
      </c>
    </row>
    <row r="26" spans="1:6" ht="16.899999999999999" customHeight="1" x14ac:dyDescent="0.25">
      <c r="A26" s="104"/>
      <c r="B26" s="105"/>
      <c r="C26" s="105"/>
      <c r="D26" s="105"/>
      <c r="E26" s="105"/>
      <c r="F26" s="106"/>
    </row>
    <row r="27" spans="1:6" ht="40.5" customHeight="1" x14ac:dyDescent="0.25">
      <c r="A27" s="32" t="s">
        <v>6</v>
      </c>
      <c r="B27" s="107" t="s">
        <v>50</v>
      </c>
      <c r="C27" s="107"/>
      <c r="D27" s="107" t="s">
        <v>53</v>
      </c>
      <c r="E27" s="107"/>
      <c r="F27" s="108"/>
    </row>
    <row r="28" spans="1:6" ht="29.25" customHeight="1" thickBot="1" x14ac:dyDescent="0.3">
      <c r="A28" s="33" t="s">
        <v>51</v>
      </c>
      <c r="B28" s="100" t="s">
        <v>52</v>
      </c>
      <c r="C28" s="100"/>
      <c r="D28" s="101" t="s">
        <v>8</v>
      </c>
      <c r="E28" s="101"/>
      <c r="F28" s="102"/>
    </row>
    <row r="29" spans="1:6" x14ac:dyDescent="0.25">
      <c r="B29" s="1"/>
      <c r="C29" s="1"/>
      <c r="D29" s="1"/>
      <c r="E29" s="1"/>
    </row>
  </sheetData>
  <sheetProtection selectLockedCells="1"/>
  <protectedRanges>
    <protectedRange sqref="C4" name="Eingabe Formblatt"/>
    <protectedRange sqref="B7 B10" name="Lotnummern"/>
    <protectedRange sqref="C7 C10" name="Werte"/>
  </protectedRanges>
  <mergeCells count="41">
    <mergeCell ref="B28:C28"/>
    <mergeCell ref="D28:F28"/>
    <mergeCell ref="B8:C8"/>
    <mergeCell ref="B23:C23"/>
    <mergeCell ref="A26:F26"/>
    <mergeCell ref="B27:C27"/>
    <mergeCell ref="D27:F27"/>
    <mergeCell ref="E19:E20"/>
    <mergeCell ref="F19:F20"/>
    <mergeCell ref="A21:A22"/>
    <mergeCell ref="D21:F22"/>
    <mergeCell ref="A10:A11"/>
    <mergeCell ref="D10:D11"/>
    <mergeCell ref="E10:E11"/>
    <mergeCell ref="D15:D16"/>
    <mergeCell ref="E15:E16"/>
    <mergeCell ref="B18:F18"/>
    <mergeCell ref="A15:A16"/>
    <mergeCell ref="B1:E1"/>
    <mergeCell ref="B2:E2"/>
    <mergeCell ref="D6:E6"/>
    <mergeCell ref="B4:F4"/>
    <mergeCell ref="B5:F5"/>
    <mergeCell ref="F6:F7"/>
    <mergeCell ref="B6:C7"/>
    <mergeCell ref="F15:F16"/>
    <mergeCell ref="F13:F14"/>
    <mergeCell ref="A6:A7"/>
    <mergeCell ref="A24:A25"/>
    <mergeCell ref="B25:C25"/>
    <mergeCell ref="B24:C24"/>
    <mergeCell ref="D24:E25"/>
    <mergeCell ref="B9:F9"/>
    <mergeCell ref="F10:F11"/>
    <mergeCell ref="B12:C12"/>
    <mergeCell ref="A13:A14"/>
    <mergeCell ref="D13:D14"/>
    <mergeCell ref="E13:E14"/>
    <mergeCell ref="A19:A20"/>
    <mergeCell ref="D19:D20"/>
    <mergeCell ref="B17:F17"/>
  </mergeCells>
  <conditionalFormatting sqref="B10">
    <cfRule type="expression" dxfId="7" priority="6">
      <formula>ISBLANK($B$10)</formula>
    </cfRule>
  </conditionalFormatting>
  <conditionalFormatting sqref="B11">
    <cfRule type="expression" dxfId="6" priority="4">
      <formula>ISBLANK($B$11)</formula>
    </cfRule>
  </conditionalFormatting>
  <conditionalFormatting sqref="C11">
    <cfRule type="expression" dxfId="5" priority="3">
      <formula>ISBLANK($C$11)</formula>
    </cfRule>
  </conditionalFormatting>
  <conditionalFormatting sqref="B18">
    <cfRule type="expression" dxfId="4" priority="2">
      <formula>ISBLANK($B$18)</formula>
    </cfRule>
  </conditionalFormatting>
  <pageMargins left="0.98425196850393704" right="0.70866141732283472" top="0.78740157480314965" bottom="0.78740157480314965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view="pageBreakPreview" topLeftCell="A4" zoomScale="95" zoomScaleNormal="90" zoomScaleSheetLayoutView="95" workbookViewId="0">
      <selection activeCell="D27" sqref="D27:F27"/>
    </sheetView>
  </sheetViews>
  <sheetFormatPr baseColWidth="10" defaultRowHeight="15" x14ac:dyDescent="0.25"/>
  <cols>
    <col min="1" max="1" width="24.5703125" customWidth="1"/>
    <col min="2" max="2" width="15.85546875" customWidth="1"/>
    <col min="3" max="3" width="6.7109375" customWidth="1"/>
    <col min="4" max="4" width="8.7109375" customWidth="1"/>
    <col min="5" max="5" width="8.85546875" customWidth="1"/>
    <col min="6" max="6" width="20.7109375" customWidth="1"/>
    <col min="7" max="7" width="6" style="50" customWidth="1"/>
    <col min="8" max="8" width="103.42578125" style="50" customWidth="1"/>
    <col min="9" max="9" width="43.140625" style="50" customWidth="1"/>
    <col min="10" max="10" width="11.42578125" style="50"/>
  </cols>
  <sheetData>
    <row r="1" spans="1:9" ht="47.25" customHeight="1" x14ac:dyDescent="0.25">
      <c r="A1" s="21"/>
      <c r="B1" s="85" t="s">
        <v>0</v>
      </c>
      <c r="C1" s="86"/>
      <c r="D1" s="86"/>
      <c r="E1" s="87"/>
      <c r="F1" s="22" t="s">
        <v>1</v>
      </c>
      <c r="G1" s="35"/>
    </row>
    <row r="2" spans="1:9" ht="19.899999999999999" customHeight="1" thickBot="1" x14ac:dyDescent="0.3">
      <c r="A2" s="23" t="s">
        <v>47</v>
      </c>
      <c r="B2" s="88" t="s">
        <v>4</v>
      </c>
      <c r="C2" s="89"/>
      <c r="D2" s="89"/>
      <c r="E2" s="90"/>
      <c r="F2" s="24" t="s">
        <v>5</v>
      </c>
      <c r="G2" s="35"/>
    </row>
    <row r="3" spans="1:9" ht="19.149999999999999" customHeight="1" x14ac:dyDescent="0.35">
      <c r="A3" s="111"/>
      <c r="B3" s="112"/>
      <c r="C3" s="112"/>
      <c r="D3" s="112"/>
      <c r="E3" s="112"/>
      <c r="F3" s="113"/>
      <c r="G3" s="37"/>
      <c r="H3" s="57" t="s">
        <v>43</v>
      </c>
    </row>
    <row r="4" spans="1:9" x14ac:dyDescent="0.25">
      <c r="A4" s="25" t="s">
        <v>10</v>
      </c>
      <c r="B4" s="92" t="s">
        <v>11</v>
      </c>
      <c r="C4" s="93"/>
      <c r="D4" s="93"/>
      <c r="E4" s="93"/>
      <c r="F4" s="94"/>
      <c r="G4" s="38"/>
      <c r="H4" s="58" t="s">
        <v>20</v>
      </c>
    </row>
    <row r="5" spans="1:9" x14ac:dyDescent="0.25">
      <c r="A5" s="26" t="s">
        <v>12</v>
      </c>
      <c r="B5" s="95" t="s">
        <v>11</v>
      </c>
      <c r="C5" s="96"/>
      <c r="D5" s="96"/>
      <c r="E5" s="96"/>
      <c r="F5" s="97"/>
      <c r="G5" s="39"/>
      <c r="H5" s="58" t="s">
        <v>21</v>
      </c>
    </row>
    <row r="6" spans="1:9" ht="54" customHeight="1" x14ac:dyDescent="0.25">
      <c r="A6" s="65" t="s">
        <v>29</v>
      </c>
      <c r="B6" s="79" t="s">
        <v>13</v>
      </c>
      <c r="C6" s="79"/>
      <c r="D6" s="91" t="s">
        <v>30</v>
      </c>
      <c r="E6" s="91"/>
      <c r="F6" s="27" t="s">
        <v>31</v>
      </c>
      <c r="G6" s="40"/>
      <c r="H6" s="59" t="s">
        <v>44</v>
      </c>
    </row>
    <row r="7" spans="1:9" ht="28.5" customHeight="1" x14ac:dyDescent="0.25">
      <c r="A7" s="65"/>
      <c r="B7" s="79"/>
      <c r="C7" s="79"/>
      <c r="D7" s="5" t="s">
        <v>42</v>
      </c>
      <c r="E7" s="5" t="s">
        <v>42</v>
      </c>
      <c r="F7" s="28"/>
      <c r="G7" s="41"/>
      <c r="H7" s="59" t="s">
        <v>22</v>
      </c>
    </row>
    <row r="8" spans="1:9" ht="15.75" customHeight="1" x14ac:dyDescent="0.25">
      <c r="A8" s="29" t="s">
        <v>14</v>
      </c>
      <c r="B8" s="79"/>
      <c r="C8" s="79"/>
      <c r="D8" s="6"/>
      <c r="E8" s="6"/>
      <c r="F8" s="28"/>
      <c r="G8" s="41"/>
      <c r="H8" s="58" t="s">
        <v>23</v>
      </c>
    </row>
    <row r="9" spans="1:9" ht="35.25" customHeight="1" x14ac:dyDescent="0.25">
      <c r="A9" s="30" t="s">
        <v>33</v>
      </c>
      <c r="B9" s="74">
        <v>5</v>
      </c>
      <c r="C9" s="74"/>
      <c r="D9" s="74"/>
      <c r="E9" s="74"/>
      <c r="F9" s="75"/>
      <c r="G9" s="42"/>
      <c r="H9" s="58" t="s">
        <v>24</v>
      </c>
    </row>
    <row r="10" spans="1:9" ht="21.75" customHeight="1" x14ac:dyDescent="0.25">
      <c r="A10" s="65" t="s">
        <v>34</v>
      </c>
      <c r="B10" s="7" t="s">
        <v>35</v>
      </c>
      <c r="C10" s="8">
        <v>20</v>
      </c>
      <c r="D10" s="74">
        <v>0</v>
      </c>
      <c r="E10" s="74">
        <v>0</v>
      </c>
      <c r="F10" s="75">
        <v>200</v>
      </c>
      <c r="G10" s="42"/>
      <c r="H10" s="115" t="s">
        <v>46</v>
      </c>
      <c r="I10" s="117" t="s">
        <v>25</v>
      </c>
    </row>
    <row r="11" spans="1:9" ht="65.25" customHeight="1" x14ac:dyDescent="0.25">
      <c r="A11" s="65"/>
      <c r="B11" s="2" t="s">
        <v>36</v>
      </c>
      <c r="C11" s="9">
        <f>C10*B9</f>
        <v>100</v>
      </c>
      <c r="D11" s="74"/>
      <c r="E11" s="74"/>
      <c r="F11" s="75"/>
      <c r="G11" s="42"/>
      <c r="H11" s="116"/>
      <c r="I11" s="118"/>
    </row>
    <row r="12" spans="1:9" ht="31.5" customHeight="1" thickBot="1" x14ac:dyDescent="0.3">
      <c r="A12" s="30" t="s">
        <v>15</v>
      </c>
      <c r="B12" s="76">
        <v>0.5</v>
      </c>
      <c r="C12" s="76"/>
      <c r="D12" s="10">
        <v>0.25</v>
      </c>
      <c r="E12" s="10">
        <v>0.25</v>
      </c>
      <c r="F12" s="31">
        <v>0.25</v>
      </c>
      <c r="G12" s="43"/>
      <c r="H12" s="60" t="s">
        <v>26</v>
      </c>
      <c r="I12" s="63"/>
    </row>
    <row r="13" spans="1:9" ht="22.5" customHeight="1" x14ac:dyDescent="0.25">
      <c r="A13" s="77" t="s">
        <v>37</v>
      </c>
      <c r="B13" s="11" t="s">
        <v>35</v>
      </c>
      <c r="C13" s="13">
        <f>C10*(1/B12)</f>
        <v>40</v>
      </c>
      <c r="D13" s="78">
        <f>D10*(1/D12)</f>
        <v>0</v>
      </c>
      <c r="E13" s="78">
        <f>E10*(1/E12)</f>
        <v>0</v>
      </c>
      <c r="F13" s="64">
        <f>F10*(1/F12)</f>
        <v>800</v>
      </c>
      <c r="G13" s="42"/>
      <c r="H13" s="114"/>
    </row>
    <row r="14" spans="1:9" ht="51" customHeight="1" x14ac:dyDescent="0.25">
      <c r="A14" s="77"/>
      <c r="B14" s="11" t="s">
        <v>36</v>
      </c>
      <c r="C14" s="13">
        <f>C13*B9</f>
        <v>200</v>
      </c>
      <c r="D14" s="78"/>
      <c r="E14" s="78"/>
      <c r="F14" s="64"/>
      <c r="G14" s="42"/>
      <c r="H14" s="114"/>
    </row>
    <row r="15" spans="1:9" ht="15.75" customHeight="1" x14ac:dyDescent="0.25">
      <c r="A15" s="77" t="s">
        <v>38</v>
      </c>
      <c r="B15" s="3" t="s">
        <v>35</v>
      </c>
      <c r="C15" s="14">
        <f>C13/B17</f>
        <v>6.666666666666667</v>
      </c>
      <c r="D15" s="78">
        <f>D13/B17</f>
        <v>0</v>
      </c>
      <c r="E15" s="78">
        <f>E13/B17</f>
        <v>0</v>
      </c>
      <c r="F15" s="64">
        <f>F13/B17</f>
        <v>133.33333333333334</v>
      </c>
      <c r="G15" s="42"/>
      <c r="H15" s="114"/>
    </row>
    <row r="16" spans="1:9" ht="36.75" customHeight="1" thickBot="1" x14ac:dyDescent="0.3">
      <c r="A16" s="77"/>
      <c r="B16" s="15" t="s">
        <v>36</v>
      </c>
      <c r="C16" s="16">
        <f>C15*B9</f>
        <v>33.333333333333336</v>
      </c>
      <c r="D16" s="78"/>
      <c r="E16" s="78"/>
      <c r="F16" s="64"/>
      <c r="G16" s="42"/>
      <c r="H16" s="114"/>
    </row>
    <row r="17" spans="1:8" ht="26.25" customHeight="1" x14ac:dyDescent="0.25">
      <c r="A17" s="30" t="s">
        <v>39</v>
      </c>
      <c r="B17" s="80">
        <v>6</v>
      </c>
      <c r="C17" s="80"/>
      <c r="D17" s="80"/>
      <c r="E17" s="80"/>
      <c r="F17" s="81"/>
      <c r="G17" s="44"/>
      <c r="H17" s="62" t="s">
        <v>27</v>
      </c>
    </row>
    <row r="18" spans="1:8" ht="26.25" thickBot="1" x14ac:dyDescent="0.3">
      <c r="A18" s="30" t="s">
        <v>16</v>
      </c>
      <c r="B18" s="82">
        <v>4</v>
      </c>
      <c r="C18" s="83"/>
      <c r="D18" s="83"/>
      <c r="E18" s="83"/>
      <c r="F18" s="84"/>
      <c r="G18" s="45"/>
      <c r="H18" s="60" t="s">
        <v>28</v>
      </c>
    </row>
    <row r="19" spans="1:8" ht="22.5" customHeight="1" x14ac:dyDescent="0.25">
      <c r="A19" s="77" t="s">
        <v>40</v>
      </c>
      <c r="B19" s="17" t="s">
        <v>35</v>
      </c>
      <c r="C19" s="18">
        <f>(C15/B18)*2</f>
        <v>3.3333333333333335</v>
      </c>
      <c r="D19" s="79">
        <f>D15/B18*2</f>
        <v>0</v>
      </c>
      <c r="E19" s="79">
        <f>E15/B18*2</f>
        <v>0</v>
      </c>
      <c r="F19" s="64">
        <f>F15/B18*2</f>
        <v>66.666666666666671</v>
      </c>
      <c r="G19" s="42"/>
      <c r="H19" s="61"/>
    </row>
    <row r="20" spans="1:8" ht="53.25" customHeight="1" x14ac:dyDescent="0.25">
      <c r="A20" s="77"/>
      <c r="B20" s="15" t="s">
        <v>36</v>
      </c>
      <c r="C20" s="4">
        <f>C19*B9</f>
        <v>16.666666666666668</v>
      </c>
      <c r="D20" s="79"/>
      <c r="E20" s="79"/>
      <c r="F20" s="64"/>
      <c r="G20" s="42"/>
      <c r="H20" s="61"/>
    </row>
    <row r="21" spans="1:8" ht="15.75" customHeight="1" x14ac:dyDescent="0.25">
      <c r="A21" s="65" t="s">
        <v>17</v>
      </c>
      <c r="B21" s="19" t="s">
        <v>18</v>
      </c>
      <c r="C21" s="20">
        <f>C20+D19+E19+F19</f>
        <v>83.333333333333343</v>
      </c>
      <c r="D21" s="109">
        <f>C21+C22</f>
        <v>1083.3333333333333</v>
      </c>
      <c r="E21" s="91"/>
      <c r="F21" s="110"/>
      <c r="G21" s="46"/>
      <c r="H21" s="61"/>
    </row>
    <row r="22" spans="1:8" ht="29.25" customHeight="1" x14ac:dyDescent="0.25">
      <c r="A22" s="77"/>
      <c r="B22" s="19" t="s">
        <v>19</v>
      </c>
      <c r="C22" s="20">
        <f>C14+D13+E13+F13</f>
        <v>1000</v>
      </c>
      <c r="D22" s="91"/>
      <c r="E22" s="91"/>
      <c r="F22" s="110"/>
      <c r="G22" s="46"/>
      <c r="H22" s="61"/>
    </row>
    <row r="23" spans="1:8" ht="15.75" customHeight="1" thickBot="1" x14ac:dyDescent="0.3">
      <c r="A23" s="51"/>
      <c r="B23" s="103"/>
      <c r="C23" s="103"/>
      <c r="D23" s="52"/>
      <c r="E23" s="53"/>
      <c r="F23" s="54"/>
      <c r="G23" s="41"/>
      <c r="H23" s="61"/>
    </row>
    <row r="24" spans="1:8" ht="28.9" customHeight="1" x14ac:dyDescent="0.25">
      <c r="A24" s="66" t="s">
        <v>2</v>
      </c>
      <c r="B24" s="68"/>
      <c r="C24" s="69"/>
      <c r="D24" s="70" t="s">
        <v>3</v>
      </c>
      <c r="E24" s="71"/>
      <c r="F24" s="28"/>
      <c r="G24" s="41"/>
      <c r="H24" s="119" t="s">
        <v>45</v>
      </c>
    </row>
    <row r="25" spans="1:8" ht="14.45" customHeight="1" thickBot="1" x14ac:dyDescent="0.3">
      <c r="A25" s="67"/>
      <c r="B25" s="68" t="s">
        <v>41</v>
      </c>
      <c r="C25" s="69"/>
      <c r="D25" s="72"/>
      <c r="E25" s="73"/>
      <c r="F25" s="34" t="s">
        <v>41</v>
      </c>
      <c r="G25" s="38"/>
      <c r="H25" s="120"/>
    </row>
    <row r="26" spans="1:8" ht="16.899999999999999" customHeight="1" x14ac:dyDescent="0.25">
      <c r="A26" s="104"/>
      <c r="B26" s="105"/>
      <c r="C26" s="105"/>
      <c r="D26" s="105"/>
      <c r="E26" s="105"/>
      <c r="F26" s="106"/>
      <c r="G26" s="47"/>
      <c r="H26" s="61"/>
    </row>
    <row r="27" spans="1:8" ht="40.5" customHeight="1" x14ac:dyDescent="0.25">
      <c r="A27" s="32" t="s">
        <v>6</v>
      </c>
      <c r="B27" s="107" t="s">
        <v>7</v>
      </c>
      <c r="C27" s="107"/>
      <c r="D27" s="107" t="s">
        <v>48</v>
      </c>
      <c r="E27" s="107"/>
      <c r="F27" s="108"/>
      <c r="G27" s="48"/>
      <c r="H27" s="114"/>
    </row>
    <row r="28" spans="1:8" ht="29.25" customHeight="1" thickBot="1" x14ac:dyDescent="0.3">
      <c r="A28" s="33" t="s">
        <v>9</v>
      </c>
      <c r="B28" s="100" t="s">
        <v>9</v>
      </c>
      <c r="C28" s="100"/>
      <c r="D28" s="101" t="s">
        <v>8</v>
      </c>
      <c r="E28" s="101"/>
      <c r="F28" s="102"/>
      <c r="G28" s="49"/>
      <c r="H28" s="114"/>
    </row>
    <row r="29" spans="1:8" x14ac:dyDescent="0.25">
      <c r="A29" s="50"/>
      <c r="B29" s="50"/>
      <c r="C29" s="50"/>
      <c r="D29" s="50"/>
      <c r="E29" s="50"/>
      <c r="F29" s="50"/>
    </row>
    <row r="30" spans="1:8" x14ac:dyDescent="0.25">
      <c r="A30" s="50"/>
      <c r="B30" s="50"/>
      <c r="C30" s="50"/>
      <c r="D30" s="50"/>
      <c r="E30" s="50"/>
      <c r="F30" s="50"/>
    </row>
  </sheetData>
  <sheetProtection selectLockedCells="1"/>
  <protectedRanges>
    <protectedRange sqref="C4" name="Eingabe Formblatt"/>
    <protectedRange sqref="B7 B10" name="Lotnummern"/>
    <protectedRange sqref="C7 C10" name="Werte"/>
  </protectedRanges>
  <mergeCells count="46">
    <mergeCell ref="H10:H11"/>
    <mergeCell ref="I10:I11"/>
    <mergeCell ref="H13:H16"/>
    <mergeCell ref="H24:H25"/>
    <mergeCell ref="A21:A22"/>
    <mergeCell ref="D21:F22"/>
    <mergeCell ref="B23:C23"/>
    <mergeCell ref="A24:A25"/>
    <mergeCell ref="B24:C24"/>
    <mergeCell ref="D24:E25"/>
    <mergeCell ref="B25:C25"/>
    <mergeCell ref="B17:F17"/>
    <mergeCell ref="B18:F18"/>
    <mergeCell ref="A19:A20"/>
    <mergeCell ref="D19:D20"/>
    <mergeCell ref="E19:E20"/>
    <mergeCell ref="H27:H28"/>
    <mergeCell ref="A26:F26"/>
    <mergeCell ref="B27:C27"/>
    <mergeCell ref="D27:F27"/>
    <mergeCell ref="B28:C28"/>
    <mergeCell ref="D28:F28"/>
    <mergeCell ref="F19:F20"/>
    <mergeCell ref="B12:C12"/>
    <mergeCell ref="A13:A14"/>
    <mergeCell ref="D13:D14"/>
    <mergeCell ref="E13:E14"/>
    <mergeCell ref="F13:F14"/>
    <mergeCell ref="A15:A16"/>
    <mergeCell ref="D15:D16"/>
    <mergeCell ref="E15:E16"/>
    <mergeCell ref="F15:F16"/>
    <mergeCell ref="B8:C8"/>
    <mergeCell ref="B9:F9"/>
    <mergeCell ref="A10:A11"/>
    <mergeCell ref="D10:D11"/>
    <mergeCell ref="E10:E11"/>
    <mergeCell ref="F10:F11"/>
    <mergeCell ref="B1:E1"/>
    <mergeCell ref="B2:E2"/>
    <mergeCell ref="B4:F4"/>
    <mergeCell ref="B5:F5"/>
    <mergeCell ref="A6:A7"/>
    <mergeCell ref="B6:C7"/>
    <mergeCell ref="D6:E6"/>
    <mergeCell ref="A3:F3"/>
  </mergeCells>
  <conditionalFormatting sqref="B10">
    <cfRule type="expression" dxfId="3" priority="4">
      <formula>ISBLANK($B$10)</formula>
    </cfRule>
  </conditionalFormatting>
  <conditionalFormatting sqref="B11">
    <cfRule type="expression" dxfId="2" priority="3">
      <formula>ISBLANK($B$11)</formula>
    </cfRule>
  </conditionalFormatting>
  <conditionalFormatting sqref="C11">
    <cfRule type="expression" dxfId="1" priority="2">
      <formula>ISBLANK($C$11)</formula>
    </cfRule>
  </conditionalFormatting>
  <conditionalFormatting sqref="B18">
    <cfRule type="expression" dxfId="0" priority="1">
      <formula>ISBLANK($B$18)</formula>
    </cfRule>
  </conditionalFormatting>
  <pageMargins left="0.98425196850393704" right="0.70866141732283472" top="0.78740157480314965" bottom="0.78740157480314965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Rechner</vt:lpstr>
      <vt:lpstr>Ausfüllhilfe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Mennenga, Thiemo</dc:creator>
  <cp:lastModifiedBy>Hagemeister, Dr. Kerstin</cp:lastModifiedBy>
  <cp:lastPrinted>2021-12-15T08:32:09Z</cp:lastPrinted>
  <dcterms:created xsi:type="dcterms:W3CDTF">2020-03-11T16:31:32Z</dcterms:created>
  <dcterms:modified xsi:type="dcterms:W3CDTF">2022-02-08T09:11:04Z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22b0d6-cb08-48e4-b81e-c118f64f4880_Enabled">
    <vt:lpwstr>True</vt:lpwstr>
  </property>
  <property fmtid="{D5CDD505-2E9C-101B-9397-08002B2CF9AE}" pid="3" name="MSIP_Label_1f22b0d6-cb08-48e4-b81e-c118f64f4880_SiteId">
    <vt:lpwstr>1aa3f197-39d5-4269-bcea-93372aa086d9</vt:lpwstr>
  </property>
  <property fmtid="{D5CDD505-2E9C-101B-9397-08002B2CF9AE}" pid="4" name="MSIP_Label_1f22b0d6-cb08-48e4-b81e-c118f64f4880_Owner">
    <vt:lpwstr>Mennenga@adhesys-medical.com</vt:lpwstr>
  </property>
  <property fmtid="{D5CDD505-2E9C-101B-9397-08002B2CF9AE}" pid="5" name="MSIP_Label_1f22b0d6-cb08-48e4-b81e-c118f64f4880_SetDate">
    <vt:lpwstr>2020-03-11T16:32:19.1703254Z</vt:lpwstr>
  </property>
  <property fmtid="{D5CDD505-2E9C-101B-9397-08002B2CF9AE}" pid="6" name="MSIP_Label_1f22b0d6-cb08-48e4-b81e-c118f64f4880_Name">
    <vt:lpwstr>Business Use</vt:lpwstr>
  </property>
  <property fmtid="{D5CDD505-2E9C-101B-9397-08002B2CF9AE}" pid="7" name="MSIP_Label_1f22b0d6-cb08-48e4-b81e-c118f64f4880_Application">
    <vt:lpwstr>Microsoft Azure Information Protection</vt:lpwstr>
  </property>
  <property fmtid="{D5CDD505-2E9C-101B-9397-08002B2CF9AE}" pid="8" name="MSIP_Label_1f22b0d6-cb08-48e4-b81e-c118f64f4880_ActionId">
    <vt:lpwstr>79170cd3-e969-4307-b683-849a5982bddc</vt:lpwstr>
  </property>
  <property fmtid="{D5CDD505-2E9C-101B-9397-08002B2CF9AE}" pid="9" name="MSIP_Label_1f22b0d6-cb08-48e4-b81e-c118f64f4880_Extended_MSFT_Method">
    <vt:lpwstr>Automatic</vt:lpwstr>
  </property>
  <property fmtid="{D5CDD505-2E9C-101B-9397-08002B2CF9AE}" pid="10" name="Sensitivity">
    <vt:lpwstr>Business Use</vt:lpwstr>
  </property>
</Properties>
</file>